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opc\Documents\MARCELO - SESC\ORÇAMENTOS\CEILÂNDIA CAIXA\LICITAÇÃO\"/>
    </mc:Choice>
  </mc:AlternateContent>
  <xr:revisionPtr revIDLastSave="0" documentId="13_ncr:1_{E5AC5BDE-9480-4778-B213-5151957F07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1" l="1"/>
  <c r="J54" i="1" s="1"/>
  <c r="I60" i="1"/>
  <c r="I21" i="1"/>
  <c r="J21" i="1" s="1"/>
  <c r="I51" i="1"/>
  <c r="J51" i="1" s="1"/>
  <c r="I48" i="1"/>
  <c r="I29" i="1"/>
  <c r="J29" i="1" s="1"/>
  <c r="I26" i="1"/>
  <c r="I22" i="1"/>
  <c r="I19" i="1"/>
  <c r="I16" i="1"/>
  <c r="I11" i="1"/>
  <c r="I7" i="1"/>
  <c r="I5" i="1"/>
  <c r="J5" i="1" s="1"/>
  <c r="H61" i="1"/>
  <c r="I61" i="1" s="1"/>
  <c r="J61" i="1" s="1"/>
  <c r="J60" i="1"/>
  <c r="H59" i="1"/>
  <c r="I59" i="1" s="1"/>
  <c r="J59" i="1" s="1"/>
  <c r="H58" i="1"/>
  <c r="I58" i="1" s="1"/>
  <c r="J58" i="1" s="1"/>
  <c r="H57" i="1"/>
  <c r="I57" i="1" s="1"/>
  <c r="J57" i="1" s="1"/>
  <c r="H56" i="1"/>
  <c r="I56" i="1" s="1"/>
  <c r="J56" i="1" s="1"/>
  <c r="H55" i="1"/>
  <c r="I55" i="1" s="1"/>
  <c r="J55" i="1" s="1"/>
  <c r="I53" i="1"/>
  <c r="J53" i="1" s="1"/>
  <c r="H53" i="1"/>
  <c r="H52" i="1"/>
  <c r="I52" i="1" s="1"/>
  <c r="J52" i="1" s="1"/>
  <c r="H50" i="1"/>
  <c r="I50" i="1" s="1"/>
  <c r="J50" i="1" s="1"/>
  <c r="H49" i="1"/>
  <c r="I49" i="1" s="1"/>
  <c r="J49" i="1" s="1"/>
  <c r="J48" i="1"/>
  <c r="H47" i="1"/>
  <c r="I47" i="1" s="1"/>
  <c r="J47" i="1" s="1"/>
  <c r="H46" i="1"/>
  <c r="I46" i="1" s="1"/>
  <c r="J46" i="1" s="1"/>
  <c r="H45" i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H40" i="1"/>
  <c r="I40" i="1" s="1"/>
  <c r="J40" i="1" s="1"/>
  <c r="H39" i="1"/>
  <c r="I39" i="1" s="1"/>
  <c r="J39" i="1" s="1"/>
  <c r="H38" i="1"/>
  <c r="I38" i="1" s="1"/>
  <c r="J38" i="1" s="1"/>
  <c r="H37" i="1"/>
  <c r="I37" i="1" s="1"/>
  <c r="J37" i="1" s="1"/>
  <c r="I36" i="1"/>
  <c r="J36" i="1" s="1"/>
  <c r="H36" i="1"/>
  <c r="H35" i="1"/>
  <c r="I35" i="1" s="1"/>
  <c r="J35" i="1" s="1"/>
  <c r="H34" i="1"/>
  <c r="I34" i="1" s="1"/>
  <c r="J34" i="1" s="1"/>
  <c r="H33" i="1"/>
  <c r="I33" i="1" s="1"/>
  <c r="J33" i="1" s="1"/>
  <c r="H32" i="1"/>
  <c r="I32" i="1" s="1"/>
  <c r="J32" i="1" s="1"/>
  <c r="H31" i="1"/>
  <c r="I31" i="1" s="1"/>
  <c r="J31" i="1" s="1"/>
  <c r="H30" i="1"/>
  <c r="I30" i="1" s="1"/>
  <c r="J30" i="1" s="1"/>
  <c r="H28" i="1"/>
  <c r="I28" i="1" s="1"/>
  <c r="J28" i="1" s="1"/>
  <c r="H27" i="1"/>
  <c r="I27" i="1" s="1"/>
  <c r="J27" i="1" s="1"/>
  <c r="J26" i="1"/>
  <c r="H25" i="1"/>
  <c r="I25" i="1" s="1"/>
  <c r="J25" i="1" s="1"/>
  <c r="H24" i="1"/>
  <c r="I24" i="1" s="1"/>
  <c r="J24" i="1" s="1"/>
  <c r="H23" i="1"/>
  <c r="I23" i="1" s="1"/>
  <c r="J23" i="1" s="1"/>
  <c r="J22" i="1"/>
  <c r="H20" i="1"/>
  <c r="I20" i="1" s="1"/>
  <c r="J20" i="1" s="1"/>
  <c r="J19" i="1"/>
  <c r="H18" i="1"/>
  <c r="I18" i="1" s="1"/>
  <c r="J18" i="1" s="1"/>
  <c r="H17" i="1"/>
  <c r="I17" i="1" s="1"/>
  <c r="J17" i="1" s="1"/>
  <c r="J16" i="1"/>
  <c r="H15" i="1"/>
  <c r="I15" i="1" s="1"/>
  <c r="J15" i="1" s="1"/>
  <c r="H14" i="1"/>
  <c r="I14" i="1" s="1"/>
  <c r="J14" i="1" s="1"/>
  <c r="H13" i="1"/>
  <c r="I13" i="1" s="1"/>
  <c r="J13" i="1" s="1"/>
  <c r="H12" i="1"/>
  <c r="I12" i="1" s="1"/>
  <c r="J12" i="1" s="1"/>
  <c r="J11" i="1"/>
  <c r="H10" i="1"/>
  <c r="I10" i="1" s="1"/>
  <c r="J10" i="1" s="1"/>
  <c r="I9" i="1"/>
  <c r="J9" i="1" s="1"/>
  <c r="H9" i="1"/>
  <c r="H8" i="1"/>
  <c r="I8" i="1" s="1"/>
  <c r="J8" i="1" s="1"/>
  <c r="J7" i="1"/>
  <c r="H6" i="1"/>
  <c r="I6" i="1" s="1"/>
  <c r="J6" i="1" s="1"/>
</calcChain>
</file>

<file path=xl/sharedStrings.xml><?xml version="1.0" encoding="utf-8"?>
<sst xmlns="http://schemas.openxmlformats.org/spreadsheetml/2006/main" count="268" uniqueCount="192">
  <si>
    <t>Obra</t>
  </si>
  <si>
    <t>Bancos</t>
  </si>
  <si>
    <t>B.D.I.</t>
  </si>
  <si>
    <t>Encargos Sociais</t>
  </si>
  <si>
    <t xml:space="preserve">SINAPI - 06/2023 - Distrito Federal
SBC - 07/2023 - Distrito Federal
SICRO3 - 04/2023 - Distrito Federal
ORSE - 05/2023 - Sergipe
SETOP - 04/2023 - Minas Gerais
</t>
  </si>
  <si>
    <t>24,86%</t>
  </si>
  <si>
    <t>Não Desonerado: embutido nos preços unitário dos insumos de mão de obra, de acordo com as bases.</t>
  </si>
  <si>
    <t xml:space="preserve"> 1 </t>
  </si>
  <si>
    <t>SERVIÇOS ADMINISTRATIVOS</t>
  </si>
  <si>
    <t xml:space="preserve"> 1.1 </t>
  </si>
  <si>
    <t xml:space="preserve"> 90776 </t>
  </si>
  <si>
    <t>SINAPI</t>
  </si>
  <si>
    <t>ENCARREGADO GERAL COM ENCARGOS COMPLEMENTARES (10H/SEMANA)</t>
  </si>
  <si>
    <t>H</t>
  </si>
  <si>
    <t xml:space="preserve"> 2 </t>
  </si>
  <si>
    <t>SERVIÇOS PRELIMINARES E SEGURANÇA DO TRABALHO</t>
  </si>
  <si>
    <t xml:space="preserve"> 2.1 </t>
  </si>
  <si>
    <t xml:space="preserve"> 00004813 </t>
  </si>
  <si>
    <t>PLACA DE OBRA (PARA CONSTRUCAO CIVIL) EM CHAPA GALVANIZADA *N. 22*, ADESIVADA, DE *1,5 X 1,0* M (SEM POSTES PARA FIXACAO)</t>
  </si>
  <si>
    <t>m²</t>
  </si>
  <si>
    <t xml:space="preserve"> 2.2 </t>
  </si>
  <si>
    <t xml:space="preserve"> 012018 </t>
  </si>
  <si>
    <t>SBC</t>
  </si>
  <si>
    <t>TAPUME EM CHAPA DE COMPENSADO 6,0MM</t>
  </si>
  <si>
    <t>M</t>
  </si>
  <si>
    <t xml:space="preserve"> 2.3 </t>
  </si>
  <si>
    <t xml:space="preserve"> 00000047 </t>
  </si>
  <si>
    <t>Próprio</t>
  </si>
  <si>
    <t>CONJUNTO DE EQUIPAMENTO DE PROTEÇÃO INDIVIDUAL - EPI</t>
  </si>
  <si>
    <t>UND</t>
  </si>
  <si>
    <t xml:space="preserve"> 3 </t>
  </si>
  <si>
    <t>SERVIÇO DE DEMOLIÇÕE E REMOÇÕES</t>
  </si>
  <si>
    <t xml:space="preserve"> 3.1 </t>
  </si>
  <si>
    <t xml:space="preserve"> 022403 </t>
  </si>
  <si>
    <t>RETIRADA CUIDADOSA BANCADA COM REAPROVEITAMENTO</t>
  </si>
  <si>
    <t xml:space="preserve"> 3.2 </t>
  </si>
  <si>
    <t xml:space="preserve"> 97666 </t>
  </si>
  <si>
    <t>REMOÇÃO DE METAIS SANITÁRIOS, DE FORMA MANUAL, SEM REAPROVEITAMENTO.</t>
  </si>
  <si>
    <t>UN</t>
  </si>
  <si>
    <t xml:space="preserve"> 3.3 </t>
  </si>
  <si>
    <t xml:space="preserve"> 1608026 </t>
  </si>
  <si>
    <t>SICRO3</t>
  </si>
  <si>
    <t>PERFURAÇÃO EM CONCRETO COM COROA DIAMANTADA - D = 25 MM</t>
  </si>
  <si>
    <t>m</t>
  </si>
  <si>
    <t xml:space="preserve"> 3.4 </t>
  </si>
  <si>
    <t xml:space="preserve"> 00000282 </t>
  </si>
  <si>
    <t>LOCAÇÃO DE CAÇAMBA DE ENTULHO (5M3)</t>
  </si>
  <si>
    <t xml:space="preserve"> 4 </t>
  </si>
  <si>
    <t>PISOS</t>
  </si>
  <si>
    <t xml:space="preserve"> 4.1 </t>
  </si>
  <si>
    <t xml:space="preserve"> 00000369 </t>
  </si>
  <si>
    <t>TABLADO ELEVADO EM MADEIRA DE COMPENSADO NAVAL  25MM, COM TRAMA DE MADEIRA PARA SUSTENTAÇÃO TIPO CAIBROS E TERÇAS (MAÇARANDUBA, ANGELIM OU EQUIVALENTE)</t>
  </si>
  <si>
    <t xml:space="preserve"> 4.2 </t>
  </si>
  <si>
    <t xml:space="preserve"> 00000370 </t>
  </si>
  <si>
    <t>REVESTIMENTO EM MANTA VINÍLICA - PADRÃO STROMBOLI GRIS CLAIS, LINHA DECORFLEX TARKETT</t>
  </si>
  <si>
    <t xml:space="preserve"> 5 </t>
  </si>
  <si>
    <t>REVESTIMENTOS DE PAREDES</t>
  </si>
  <si>
    <t xml:space="preserve"> 5.1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</si>
  <si>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</si>
  <si>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</si>
  <si>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6 </t>
  </si>
  <si>
    <t>INSTALAÇÕES HIDROSSANITÁRIAS</t>
  </si>
  <si>
    <t xml:space="preserve"> 6.1 </t>
  </si>
  <si>
    <t>ESGOTO</t>
  </si>
  <si>
    <t xml:space="preserve"> 6.1.1 </t>
  </si>
  <si>
    <t xml:space="preserve"> 022402 </t>
  </si>
  <si>
    <t>TAMPONAMENTO DE PONTOS DE ESGOTO SEGUNDARIO EM BANCADAS</t>
  </si>
  <si>
    <t xml:space="preserve"> 6.1.2 </t>
  </si>
  <si>
    <t xml:space="preserve"> 053028 </t>
  </si>
  <si>
    <t>PONTO ESGOTO SANITARIO SECUNDARIO PVC</t>
  </si>
  <si>
    <t xml:space="preserve"> 6.1.3 </t>
  </si>
  <si>
    <t xml:space="preserve"> 052760 </t>
  </si>
  <si>
    <t>PONTO DE AGUA FRIA TUBO PVC SOLDAVEL PARA PIAS</t>
  </si>
  <si>
    <t xml:space="preserve"> 6.2 </t>
  </si>
  <si>
    <t>LOUÇAS E METAIS</t>
  </si>
  <si>
    <t xml:space="preserve"> 6.2.1 </t>
  </si>
  <si>
    <t>INSTALAÇÃO DE BANCADA EM GRANITO COM METAIS (EXCLUSIVE SIFÃO)</t>
  </si>
  <si>
    <t xml:space="preserve"> 6.2.2 </t>
  </si>
  <si>
    <t xml:space="preserve"> 86881 </t>
  </si>
  <si>
    <t>SIFÃO DO TIPO GARRAFA EM METAL CROMADO 1 X 1.1/2 - FORNECIMENTO E INSTALAÇÃO. AF_01/2020</t>
  </si>
  <si>
    <t xml:space="preserve"> 7 </t>
  </si>
  <si>
    <t>INSTALAÇÃO ELÉTRICA E REDE ESTRUTURADA</t>
  </si>
  <si>
    <t xml:space="preserve"> 7.1 </t>
  </si>
  <si>
    <t xml:space="preserve"> 91855 </t>
  </si>
  <si>
    <t>ELETRODUTO FLEXÍVEL CORRUGADO REFORÇADO, PVC, DN 25 MM (3/4"), PARA CIRCUITOS TERMINAIS, INSTALADO EM PAREDE - FORNECIMENTO E INSTALAÇÃO. AF_03/2023</t>
  </si>
  <si>
    <t xml:space="preserve"> 7.2 </t>
  </si>
  <si>
    <t xml:space="preserve"> 91837 </t>
  </si>
  <si>
    <t>ELETRODUTO FLEXÍVEL CORRUGADO REFORÇADO, PVC, DN 32 MM (1"), PARA CIRCUITOS TERMINAIS, INSTALADO EM FORRO - FORNECIMENTO E INSTALAÇÃO.</t>
  </si>
  <si>
    <t xml:space="preserve"> 7.3 </t>
  </si>
  <si>
    <t xml:space="preserve"> 067004 </t>
  </si>
  <si>
    <t>ELETRODUTO GALVANIZADO 3/4""</t>
  </si>
  <si>
    <t xml:space="preserve"> 7.4 </t>
  </si>
  <si>
    <t xml:space="preserve"> 069415 </t>
  </si>
  <si>
    <t>ELETRODUTO GALVANIZADO 1""</t>
  </si>
  <si>
    <t xml:space="preserve"> 7.5 </t>
  </si>
  <si>
    <t xml:space="preserve"> 95795 </t>
  </si>
  <si>
    <t>CONDULETE DE ALUMÍNIO, TIPO T, PARA ELETRODUTO DE AÇO GALVANIZADO DN 20 MM (3/4</t>
  </si>
  <si>
    <t xml:space="preserve"> 7.6 </t>
  </si>
  <si>
    <t xml:space="preserve"> 95796 </t>
  </si>
  <si>
    <t>CONDULETE DE ALUMÍNIO, TIPO T, PARA ELETRODUTO DE AÇO GALVANIZADO DN 25 MM (1</t>
  </si>
  <si>
    <t xml:space="preserve"> 7.7 </t>
  </si>
  <si>
    <t xml:space="preserve"> ED-49447 </t>
  </si>
  <si>
    <t>SETOP</t>
  </si>
  <si>
    <t>PERFILADO LISO (38X38)MM EM CHAPA DE AÇO GALVANIZADO #18, COM TRATAMENTO PRÉ-ZINCADO, INCLUSIVE FIXAÇÃO SUPERIOR, CONEXÕES E ACESSÓRIOS, EXCLUSIVE TAMPA DE ENCAIXE</t>
  </si>
  <si>
    <t xml:space="preserve"> 7.8 </t>
  </si>
  <si>
    <t xml:space="preserve"> 91941 </t>
  </si>
  <si>
    <t>CAIXA RETANGULAR 4" X 2" BAIXA (0,30 M DO PISO), PVC, INSTALADA EM PAREDE - FORNECIMENTO E INSTALAÇÃO. AF_03/2023</t>
  </si>
  <si>
    <t xml:space="preserve"> 7.9 </t>
  </si>
  <si>
    <t xml:space="preserve"> 91940 </t>
  </si>
  <si>
    <t>CAIXA RETANGULAR 4" X 2" MÉDIA (1,30 M DO PISO), PVC, INSTALADA EM PAREDE - FORNECIMENTO E INSTALAÇÃO. AF_03/2023</t>
  </si>
  <si>
    <t xml:space="preserve"> 7.10 </t>
  </si>
  <si>
    <t xml:space="preserve"> 83386 </t>
  </si>
  <si>
    <t>CAIXA DE PASSAGEM PVC 4X4" - FORNECIMENTO E INSTALACAO</t>
  </si>
  <si>
    <t xml:space="preserve"> 7.11 </t>
  </si>
  <si>
    <t xml:space="preserve"> 91926 </t>
  </si>
  <si>
    <t>CABO DE COBRE FLEXÍVEL ISOLADO, 2,5 MM², ANTI-CHAMA 450/750 V, PARA CIRCUITOS TERMINAIS - FORNECIMENTO E INSTALAÇÃO. AF_03/2023</t>
  </si>
  <si>
    <t xml:space="preserve"> 7.12 </t>
  </si>
  <si>
    <t xml:space="preserve"> 7138 </t>
  </si>
  <si>
    <t>ORSE</t>
  </si>
  <si>
    <t>FORNECIMENTO E LANÇAMENTO DE CABO UTP 04 PARES CATEGORIA 06</t>
  </si>
  <si>
    <t xml:space="preserve"> 7.13 </t>
  </si>
  <si>
    <t xml:space="preserve"> 92008 </t>
  </si>
  <si>
    <t>TOMADA BAIXA DE EMBUTIR (2 MÓDULOS), 2P+T 10 A, INCLUINDO SUPORTE E PLACA - FORNECIMENTO E INSTALAÇÃO. LINHA LUNARE SCHNEIDER - COR BRANCA</t>
  </si>
  <si>
    <t xml:space="preserve"> 7.14 </t>
  </si>
  <si>
    <t xml:space="preserve"> 061440 </t>
  </si>
  <si>
    <t>PLACA DE PISO 4X4 PARA 2 TOMADAS UNIVERSAIS INOX. REF: STAMPLAC</t>
  </si>
  <si>
    <t xml:space="preserve"> 7.15 </t>
  </si>
  <si>
    <t xml:space="preserve"> 059502 </t>
  </si>
  <si>
    <t>TOMADA RJ-45 CAT 6 CONJUNTO COM PLACA, SUPORTE E MODULO</t>
  </si>
  <si>
    <t xml:space="preserve"> 7.16 </t>
  </si>
  <si>
    <t xml:space="preserve"> 059451 </t>
  </si>
  <si>
    <t>CERTIFICAO DE REDE LOGICA CAT. 6 COM EMISSAO DE RELATORIO</t>
  </si>
  <si>
    <t xml:space="preserve"> 7.17 </t>
  </si>
  <si>
    <t xml:space="preserve"> ED-17983 </t>
  </si>
  <si>
    <t>CONJUNTO PARA CONDULETE DE 1" (25MM) COM UMA (1) TOMADA DE DADOS OU TELEFONIA (CONECTOR RJ45 CAT.6E OU RJ11) E PLACA DE UM (1) POSTO, INCLUSIVE FORNECIMENTO, INSTALAÇÃO, SUPORTE, MÓDULO E PLACA, EXCLUSIVE CONDULETE</t>
  </si>
  <si>
    <t>un</t>
  </si>
  <si>
    <t xml:space="preserve"> 7.18 </t>
  </si>
  <si>
    <t xml:space="preserve"> 00000371 </t>
  </si>
  <si>
    <t>PROJETOR LED INDUSTRIAL HIGH BAY,POTÊNCIA DE 83W, TENSÃO BIVOLT,TEMPERATURA DE COR 4000K - FORNECIMENTO E INSTALAÇÃO.</t>
  </si>
  <si>
    <t xml:space="preserve"> 8 </t>
  </si>
  <si>
    <t>PINTURA</t>
  </si>
  <si>
    <t xml:space="preserve"> 8.1 </t>
  </si>
  <si>
    <t xml:space="preserve"> 88489 </t>
  </si>
  <si>
    <t>APLICAÇÃO MANUAL DE PINTURA COM TINTA LÁTEX ACRÍLICA EM PAREDES, DUAS DEMÃOS. AF_06/2014</t>
  </si>
  <si>
    <t xml:space="preserve"> 8.2 </t>
  </si>
  <si>
    <t xml:space="preserve"> 95305 </t>
  </si>
  <si>
    <t>TEXTURA ACRÍLICA, APLICAÇÃO MANUAL EM PAREDE, UMA DEMÃO. AF_04/2023</t>
  </si>
  <si>
    <t xml:space="preserve"> 9 </t>
  </si>
  <si>
    <t>ESQUADRIAS</t>
  </si>
  <si>
    <t xml:space="preserve"> 9.1 </t>
  </si>
  <si>
    <t xml:space="preserve"> 102184 </t>
  </si>
  <si>
    <t>PORTA DE ABRIR  EM VIDRO TEMPERADO INCOLOR, 90X210 CM, ESPESSURA 8,00 MM, INCLUSIVE ACESSÓRIOS. AF_01/2021</t>
  </si>
  <si>
    <t xml:space="preserve"> 9.2 </t>
  </si>
  <si>
    <t xml:space="preserve"> 00000381 </t>
  </si>
  <si>
    <t>GUARA-CORPO EM AÇO INOX COM MONTANTES EM TUBO Ø=1 1/2", E=1,2 MM E TRAVESSAS HORIZONTAIS EM TUBO Ø=1/2", E=1,2 MM, COM ESPAÇAMENTO ENTRE AS MESMAS &lt;= 15CM. - ALTURA: 1,10M, COM PORTÃO PARA PESSOA COM DEFICIÊNCIA (PCD). - ACABAMENTO: NATURAL POLIDO OU ESCOVADO. FIXAÇÃO NO PISO: BASE PARA FIXAÇÃO DOS MONTANTES VERTICAIS Ø=4", CHAPA 1/4", COM ORIFÍCIOS Ø=5/16" PARA CHUMBADOR E CANOPLA PARA ACABAMENTO. (CONFORME PROJETO).</t>
  </si>
  <si>
    <t xml:space="preserve"> 10 </t>
  </si>
  <si>
    <t>SERVIÇO DE MARCENARIA</t>
  </si>
  <si>
    <t xml:space="preserve"> 10.1 </t>
  </si>
  <si>
    <t xml:space="preserve"> 00000372 </t>
  </si>
  <si>
    <t>MÓVEL PARA ATENDIMENTO DOS CAIXAS EM MDF 02 FACES NOGAL CHAMPAGNE GUARARAPES 18MM E GRAFITE 25MM, COM VIDRO TEMPERADO 8,00MM - DIM: 500x925x95cm (CONFORME PROJETO - M-001).</t>
  </si>
  <si>
    <t xml:space="preserve"> 10.2 </t>
  </si>
  <si>
    <t xml:space="preserve"> 00000373 </t>
  </si>
  <si>
    <t>MÓVEL PARA CPU COM GAVETEIRO EM MDF DUPLA FACE 18MM .REFERÊNCIA: NOGAL CHAMPAGNE - GUARARAPES (CONFORME PROJETO - M-002)</t>
  </si>
  <si>
    <t xml:space="preserve"> 10.3 </t>
  </si>
  <si>
    <t xml:space="preserve"> 00000375 </t>
  </si>
  <si>
    <t>ARMÁRIO DE APOIO 06 PORTAS DE ABRIR E PRATELEIRA INTERNA  - EM MDF NOGAL CHAMPAGNE NATURALE GUARARAPES - 18mm  (CONFORME PROJETO - M-003).</t>
  </si>
  <si>
    <t xml:space="preserve"> 10.4 </t>
  </si>
  <si>
    <t xml:space="preserve"> 00000374 </t>
  </si>
  <si>
    <t>ARMÁRIO PARA IMPRESSORA COM 1 PORTA DE ABRIR E PRATELEIRA INTERNA  - EM MDF NOGAL CHAMPAGNE NATURALE GUARARAPES - 18mm  (CONFORME PROJETO - M-004).</t>
  </si>
  <si>
    <t xml:space="preserve"> 10.5 </t>
  </si>
  <si>
    <t xml:space="preserve"> 00000376 </t>
  </si>
  <si>
    <t>MÓVEL RECEPÇÃO  EM MDF 02 FACES NOGAL CHAMPAGNE GUARARAPES 18MM E GRAFITE 25MM, INCLUSIVE LOGO, DIM: 120x140x85cm (CONFORME PROJETO - RECEPÇÃO).</t>
  </si>
  <si>
    <t xml:space="preserve"> 11 </t>
  </si>
  <si>
    <t>LIMPEZA</t>
  </si>
  <si>
    <t xml:space="preserve"> 11.1 </t>
  </si>
  <si>
    <t xml:space="preserve"> 9537 </t>
  </si>
  <si>
    <t>LIMPEZA FINAL DA OBRA</t>
  </si>
  <si>
    <t>Total sem BDI</t>
  </si>
  <si>
    <t>Total do BDI</t>
  </si>
  <si>
    <t>Total Geral</t>
  </si>
  <si>
    <t>CAIXA RESTAURANTE SESC CEILÂNDIA</t>
  </si>
  <si>
    <t>ITEM</t>
  </si>
  <si>
    <t>CÓDIGO</t>
  </si>
  <si>
    <t>BANCO</t>
  </si>
  <si>
    <t>DESCRIÇÃO DOS SERVIÇOS</t>
  </si>
  <si>
    <t>UNID</t>
  </si>
  <si>
    <t>QUANT</t>
  </si>
  <si>
    <t>VALOR UNIT (R$)</t>
  </si>
  <si>
    <t>TOTAL</t>
  </si>
  <si>
    <t>PESO (%)</t>
  </si>
  <si>
    <t>VALOR UNIT COM BDI</t>
  </si>
  <si>
    <t>ORÇAMENTO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</si>
</sst>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%"/>
  </numFmts>
  <fonts count="25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sz val="12"/>
      <name val="Arial"/>
      <family val="1"/>
    </font>
  </fonts>
  <fills count="2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7" fillId="21" borderId="0" xfId="0" applyFont="1" applyFill="1" applyAlignment="1">
      <alignment horizontal="left" vertical="top" wrapText="1"/>
    </xf>
    <xf numFmtId="0" fontId="18" fillId="22" borderId="0" xfId="0" applyFont="1" applyFill="1" applyAlignment="1">
      <alignment horizontal="center" vertical="top" wrapText="1"/>
    </xf>
    <xf numFmtId="0" fontId="19" fillId="23" borderId="0" xfId="0" applyFont="1" applyFill="1" applyAlignment="1">
      <alignment horizontal="right" vertical="top" wrapText="1"/>
    </xf>
    <xf numFmtId="0" fontId="21" fillId="25" borderId="0" xfId="0" applyFont="1" applyFill="1" applyAlignment="1">
      <alignment horizontal="left" vertical="top" wrapText="1"/>
    </xf>
    <xf numFmtId="0" fontId="22" fillId="26" borderId="0" xfId="0" applyFont="1" applyFill="1" applyAlignment="1">
      <alignment horizontal="center" vertical="top" wrapText="1"/>
    </xf>
    <xf numFmtId="0" fontId="6" fillId="21" borderId="0" xfId="0" applyFont="1" applyFill="1" applyAlignment="1">
      <alignment horizontal="left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right" vertical="top" wrapText="1"/>
    </xf>
    <xf numFmtId="4" fontId="4" fillId="9" borderId="1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0" fontId="7" fillId="11" borderId="1" xfId="0" applyFont="1" applyFill="1" applyBorder="1" applyAlignment="1">
      <alignment horizontal="left" vertical="top" wrapText="1"/>
    </xf>
    <xf numFmtId="0" fontId="9" fillId="13" borderId="1" xfId="0" applyFont="1" applyFill="1" applyBorder="1" applyAlignment="1">
      <alignment horizontal="right" vertical="top" wrapText="1"/>
    </xf>
    <xf numFmtId="0" fontId="8" fillId="12" borderId="1" xfId="0" applyFont="1" applyFill="1" applyBorder="1" applyAlignment="1">
      <alignment horizontal="center" vertical="top" wrapText="1"/>
    </xf>
    <xf numFmtId="4" fontId="10" fillId="14" borderId="1" xfId="0" applyNumberFormat="1" applyFont="1" applyFill="1" applyBorder="1" applyAlignment="1">
      <alignment horizontal="right" vertical="top" wrapText="1"/>
    </xf>
    <xf numFmtId="164" fontId="11" fillId="15" borderId="1" xfId="0" applyNumberFormat="1" applyFont="1" applyFill="1" applyBorder="1" applyAlignment="1">
      <alignment horizontal="right" vertical="top" wrapText="1"/>
    </xf>
    <xf numFmtId="0" fontId="12" fillId="16" borderId="1" xfId="0" applyFont="1" applyFill="1" applyBorder="1" applyAlignment="1">
      <alignment horizontal="left" vertical="top" wrapText="1"/>
    </xf>
    <xf numFmtId="0" fontId="14" fillId="18" borderId="1" xfId="0" applyFont="1" applyFill="1" applyBorder="1" applyAlignment="1">
      <alignment horizontal="right" vertical="top" wrapText="1"/>
    </xf>
    <xf numFmtId="0" fontId="13" fillId="17" borderId="1" xfId="0" applyFont="1" applyFill="1" applyBorder="1" applyAlignment="1">
      <alignment horizontal="center" vertical="top" wrapText="1"/>
    </xf>
    <xf numFmtId="4" fontId="15" fillId="19" borderId="1" xfId="0" applyNumberFormat="1" applyFont="1" applyFill="1" applyBorder="1" applyAlignment="1">
      <alignment horizontal="right" vertical="top" wrapText="1"/>
    </xf>
    <xf numFmtId="164" fontId="16" fillId="20" borderId="1" xfId="0" applyNumberFormat="1" applyFont="1" applyFill="1" applyBorder="1" applyAlignment="1">
      <alignment horizontal="right" vertical="top" wrapText="1"/>
    </xf>
    <xf numFmtId="0" fontId="2" fillId="7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right" vertical="top" wrapText="1"/>
    </xf>
    <xf numFmtId="4" fontId="4" fillId="9" borderId="2" xfId="0" applyNumberFormat="1" applyFont="1" applyFill="1" applyBorder="1" applyAlignment="1">
      <alignment horizontal="right" vertical="top" wrapText="1"/>
    </xf>
    <xf numFmtId="164" fontId="5" fillId="10" borderId="2" xfId="0" applyNumberFormat="1" applyFont="1" applyFill="1" applyBorder="1" applyAlignment="1">
      <alignment horizontal="righ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2" fontId="9" fillId="13" borderId="1" xfId="0" applyNumberFormat="1" applyFont="1" applyFill="1" applyBorder="1" applyAlignment="1">
      <alignment horizontal="right" vertical="top" wrapText="1"/>
    </xf>
    <xf numFmtId="2" fontId="3" fillId="8" borderId="1" xfId="0" applyNumberFormat="1" applyFont="1" applyFill="1" applyBorder="1" applyAlignment="1">
      <alignment horizontal="right" vertical="top" wrapText="1"/>
    </xf>
    <xf numFmtId="2" fontId="14" fillId="18" borderId="1" xfId="0" applyNumberFormat="1" applyFont="1" applyFill="1" applyBorder="1" applyAlignment="1">
      <alignment horizontal="right" vertical="top" wrapText="1"/>
    </xf>
    <xf numFmtId="0" fontId="19" fillId="23" borderId="0" xfId="0" applyFont="1" applyFill="1" applyAlignment="1">
      <alignment horizontal="right" vertical="top" wrapText="1"/>
    </xf>
    <xf numFmtId="0" fontId="17" fillId="21" borderId="0" xfId="0" applyFont="1" applyFill="1" applyAlignment="1">
      <alignment horizontal="left" vertical="top" wrapText="1"/>
    </xf>
    <xf numFmtId="4" fontId="20" fillId="24" borderId="0" xfId="0" applyNumberFormat="1" applyFont="1" applyFill="1" applyAlignment="1">
      <alignment horizontal="right" vertical="top" wrapText="1"/>
    </xf>
    <xf numFmtId="0" fontId="22" fillId="26" borderId="0" xfId="0" applyFont="1" applyFill="1" applyAlignment="1">
      <alignment horizontal="center" vertical="top" wrapText="1"/>
    </xf>
    <xf numFmtId="0" fontId="0" fillId="0" borderId="0" xfId="0"/>
    <xf numFmtId="0" fontId="23" fillId="3" borderId="0" xfId="0" applyFont="1" applyFill="1" applyAlignment="1">
      <alignment horizontal="center" wrapText="1"/>
    </xf>
    <xf numFmtId="0" fontId="24" fillId="0" borderId="0" xfId="0" applyFont="1"/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showOutlineSymbols="0" showWhiteSpace="0" topLeftCell="A58" workbookViewId="0">
      <selection activeCell="M67" sqref="M67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6" width="13" bestFit="1" customWidth="1"/>
    <col min="7" max="7" width="16.875" customWidth="1"/>
    <col min="8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41" t="s">
        <v>1</v>
      </c>
      <c r="F1" s="41"/>
      <c r="G1" s="41" t="s">
        <v>2</v>
      </c>
      <c r="H1" s="41"/>
      <c r="I1" s="41" t="s">
        <v>3</v>
      </c>
      <c r="J1" s="41"/>
    </row>
    <row r="2" spans="1:10" ht="129" customHeight="1" x14ac:dyDescent="0.2">
      <c r="A2" s="2"/>
      <c r="B2" s="2"/>
      <c r="C2" s="2"/>
      <c r="D2" s="7" t="s">
        <v>180</v>
      </c>
      <c r="E2" s="35" t="s">
        <v>4</v>
      </c>
      <c r="F2" s="35"/>
      <c r="G2" s="35" t="s">
        <v>5</v>
      </c>
      <c r="H2" s="35"/>
      <c r="I2" s="35" t="s">
        <v>6</v>
      </c>
      <c r="J2" s="35"/>
    </row>
    <row r="3" spans="1:10" ht="30.75" customHeight="1" thickBot="1" x14ac:dyDescent="0.3">
      <c r="A3" s="39" t="s">
        <v>191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0" customHeight="1" thickBot="1" x14ac:dyDescent="0.25">
      <c r="A4" s="26" t="s">
        <v>181</v>
      </c>
      <c r="B4" s="27" t="s">
        <v>182</v>
      </c>
      <c r="C4" s="28" t="s">
        <v>183</v>
      </c>
      <c r="D4" s="28" t="s">
        <v>184</v>
      </c>
      <c r="E4" s="29" t="s">
        <v>185</v>
      </c>
      <c r="F4" s="27" t="s">
        <v>186</v>
      </c>
      <c r="G4" s="27" t="s">
        <v>187</v>
      </c>
      <c r="H4" s="27" t="s">
        <v>190</v>
      </c>
      <c r="I4" s="27" t="s">
        <v>188</v>
      </c>
      <c r="J4" s="30" t="s">
        <v>189</v>
      </c>
    </row>
    <row r="5" spans="1:10" ht="24" customHeight="1" x14ac:dyDescent="0.2">
      <c r="A5" s="22" t="s">
        <v>7</v>
      </c>
      <c r="B5" s="22"/>
      <c r="C5" s="22"/>
      <c r="D5" s="22" t="s">
        <v>8</v>
      </c>
      <c r="E5" s="22"/>
      <c r="F5" s="23"/>
      <c r="G5" s="22"/>
      <c r="H5" s="22"/>
      <c r="I5" s="24">
        <f>SUM(I6)</f>
        <v>0</v>
      </c>
      <c r="J5" s="25">
        <f t="shared" ref="J5:J36" si="0">I5 / 53415.47</f>
        <v>0</v>
      </c>
    </row>
    <row r="6" spans="1:10" ht="32.25" customHeight="1" x14ac:dyDescent="0.2">
      <c r="A6" s="12" t="s">
        <v>9</v>
      </c>
      <c r="B6" s="13" t="s">
        <v>10</v>
      </c>
      <c r="C6" s="12" t="s">
        <v>11</v>
      </c>
      <c r="D6" s="12" t="s">
        <v>12</v>
      </c>
      <c r="E6" s="14" t="s">
        <v>13</v>
      </c>
      <c r="F6" s="31">
        <v>40</v>
      </c>
      <c r="G6" s="15">
        <v>0</v>
      </c>
      <c r="H6" s="15">
        <f>TRUNC(G6 * (1 + 24.86 / 100), 2)</f>
        <v>0</v>
      </c>
      <c r="I6" s="15">
        <f>TRUNC(F6 * H6, 2)</f>
        <v>0</v>
      </c>
      <c r="J6" s="16">
        <f t="shared" si="0"/>
        <v>0</v>
      </c>
    </row>
    <row r="7" spans="1:10" ht="24" customHeight="1" x14ac:dyDescent="0.2">
      <c r="A7" s="8" t="s">
        <v>14</v>
      </c>
      <c r="B7" s="8"/>
      <c r="C7" s="8"/>
      <c r="D7" s="8" t="s">
        <v>15</v>
      </c>
      <c r="E7" s="8"/>
      <c r="F7" s="32"/>
      <c r="G7" s="8"/>
      <c r="H7" s="8"/>
      <c r="I7" s="10">
        <f>SUM(I8:I10)</f>
        <v>0</v>
      </c>
      <c r="J7" s="11">
        <f t="shared" si="0"/>
        <v>0</v>
      </c>
    </row>
    <row r="8" spans="1:10" ht="39" customHeight="1" x14ac:dyDescent="0.2">
      <c r="A8" s="17" t="s">
        <v>16</v>
      </c>
      <c r="B8" s="18" t="s">
        <v>17</v>
      </c>
      <c r="C8" s="17" t="s">
        <v>11</v>
      </c>
      <c r="D8" s="17" t="s">
        <v>18</v>
      </c>
      <c r="E8" s="19" t="s">
        <v>19</v>
      </c>
      <c r="F8" s="33">
        <v>1.5</v>
      </c>
      <c r="G8" s="20">
        <v>0</v>
      </c>
      <c r="H8" s="20">
        <f>TRUNC(G8 * (1 + 24.86 / 100), 2)</f>
        <v>0</v>
      </c>
      <c r="I8" s="20">
        <f>TRUNC(F8 * H8, 2)</f>
        <v>0</v>
      </c>
      <c r="J8" s="21">
        <f t="shared" si="0"/>
        <v>0</v>
      </c>
    </row>
    <row r="9" spans="1:10" ht="26.1" customHeight="1" x14ac:dyDescent="0.2">
      <c r="A9" s="12" t="s">
        <v>20</v>
      </c>
      <c r="B9" s="13" t="s">
        <v>21</v>
      </c>
      <c r="C9" s="12" t="s">
        <v>22</v>
      </c>
      <c r="D9" s="12" t="s">
        <v>23</v>
      </c>
      <c r="E9" s="14" t="s">
        <v>24</v>
      </c>
      <c r="F9" s="31">
        <v>15</v>
      </c>
      <c r="G9" s="15">
        <v>0</v>
      </c>
      <c r="H9" s="15">
        <f>TRUNC(G9 * (1 + 24.86 / 100), 2)</f>
        <v>0</v>
      </c>
      <c r="I9" s="15">
        <f>TRUNC(F9 * H9, 2)</f>
        <v>0</v>
      </c>
      <c r="J9" s="16">
        <f t="shared" si="0"/>
        <v>0</v>
      </c>
    </row>
    <row r="10" spans="1:10" ht="26.1" customHeight="1" x14ac:dyDescent="0.2">
      <c r="A10" s="12" t="s">
        <v>25</v>
      </c>
      <c r="B10" s="13" t="s">
        <v>26</v>
      </c>
      <c r="C10" s="12" t="s">
        <v>27</v>
      </c>
      <c r="D10" s="12" t="s">
        <v>28</v>
      </c>
      <c r="E10" s="14" t="s">
        <v>29</v>
      </c>
      <c r="F10" s="31">
        <v>4</v>
      </c>
      <c r="G10" s="15">
        <v>0</v>
      </c>
      <c r="H10" s="15">
        <f>TRUNC(G10 * (1 + 24.86 / 100), 2)</f>
        <v>0</v>
      </c>
      <c r="I10" s="15">
        <f>TRUNC(F10 * H10, 2)</f>
        <v>0</v>
      </c>
      <c r="J10" s="16">
        <f t="shared" si="0"/>
        <v>0</v>
      </c>
    </row>
    <row r="11" spans="1:10" ht="24" customHeight="1" x14ac:dyDescent="0.2">
      <c r="A11" s="8" t="s">
        <v>30</v>
      </c>
      <c r="B11" s="8"/>
      <c r="C11" s="8"/>
      <c r="D11" s="8" t="s">
        <v>31</v>
      </c>
      <c r="E11" s="8"/>
      <c r="F11" s="32"/>
      <c r="G11" s="8"/>
      <c r="H11" s="8"/>
      <c r="I11" s="10">
        <f>SUM(I12:I15)</f>
        <v>0</v>
      </c>
      <c r="J11" s="11">
        <f t="shared" si="0"/>
        <v>0</v>
      </c>
    </row>
    <row r="12" spans="1:10" ht="24" customHeight="1" x14ac:dyDescent="0.2">
      <c r="A12" s="12" t="s">
        <v>32</v>
      </c>
      <c r="B12" s="13" t="s">
        <v>33</v>
      </c>
      <c r="C12" s="12" t="s">
        <v>22</v>
      </c>
      <c r="D12" s="12" t="s">
        <v>34</v>
      </c>
      <c r="E12" s="14" t="s">
        <v>19</v>
      </c>
      <c r="F12" s="31">
        <v>0.91</v>
      </c>
      <c r="G12" s="15">
        <v>0</v>
      </c>
      <c r="H12" s="15">
        <f>TRUNC(G12 * (1 + 24.86 / 100), 2)</f>
        <v>0</v>
      </c>
      <c r="I12" s="15">
        <f>TRUNC(F12 * H12, 2)</f>
        <v>0</v>
      </c>
      <c r="J12" s="16">
        <f t="shared" si="0"/>
        <v>0</v>
      </c>
    </row>
    <row r="13" spans="1:10" ht="26.1" customHeight="1" x14ac:dyDescent="0.2">
      <c r="A13" s="12" t="s">
        <v>35</v>
      </c>
      <c r="B13" s="13" t="s">
        <v>36</v>
      </c>
      <c r="C13" s="12" t="s">
        <v>11</v>
      </c>
      <c r="D13" s="12" t="s">
        <v>37</v>
      </c>
      <c r="E13" s="14" t="s">
        <v>38</v>
      </c>
      <c r="F13" s="31">
        <v>3</v>
      </c>
      <c r="G13" s="15">
        <v>0</v>
      </c>
      <c r="H13" s="15">
        <f>TRUNC(G13 * (1 + 24.86 / 100), 2)</f>
        <v>0</v>
      </c>
      <c r="I13" s="15">
        <f>TRUNC(F13 * H13, 2)</f>
        <v>0</v>
      </c>
      <c r="J13" s="16">
        <f t="shared" si="0"/>
        <v>0</v>
      </c>
    </row>
    <row r="14" spans="1:10" ht="26.1" customHeight="1" x14ac:dyDescent="0.2">
      <c r="A14" s="12" t="s">
        <v>39</v>
      </c>
      <c r="B14" s="13" t="s">
        <v>40</v>
      </c>
      <c r="C14" s="12" t="s">
        <v>41</v>
      </c>
      <c r="D14" s="12" t="s">
        <v>42</v>
      </c>
      <c r="E14" s="14" t="s">
        <v>43</v>
      </c>
      <c r="F14" s="31">
        <v>1</v>
      </c>
      <c r="G14" s="15">
        <v>0</v>
      </c>
      <c r="H14" s="15">
        <f>TRUNC(G14 * (1 + 24.86 / 100), 2)</f>
        <v>0</v>
      </c>
      <c r="I14" s="15">
        <f>TRUNC(F14 * H14, 2)</f>
        <v>0</v>
      </c>
      <c r="J14" s="16">
        <f t="shared" si="0"/>
        <v>0</v>
      </c>
    </row>
    <row r="15" spans="1:10" ht="24" customHeight="1" x14ac:dyDescent="0.2">
      <c r="A15" s="17" t="s">
        <v>44</v>
      </c>
      <c r="B15" s="18" t="s">
        <v>45</v>
      </c>
      <c r="C15" s="17" t="s">
        <v>27</v>
      </c>
      <c r="D15" s="17" t="s">
        <v>46</v>
      </c>
      <c r="E15" s="19" t="s">
        <v>38</v>
      </c>
      <c r="F15" s="33">
        <v>1</v>
      </c>
      <c r="G15" s="20">
        <v>0</v>
      </c>
      <c r="H15" s="20">
        <f>TRUNC(G15 * (1 + 24.86 / 100), 2)</f>
        <v>0</v>
      </c>
      <c r="I15" s="20">
        <f>TRUNC(F15 * H15, 2)</f>
        <v>0</v>
      </c>
      <c r="J15" s="21">
        <f t="shared" si="0"/>
        <v>0</v>
      </c>
    </row>
    <row r="16" spans="1:10" ht="24" customHeight="1" x14ac:dyDescent="0.2">
      <c r="A16" s="8" t="s">
        <v>47</v>
      </c>
      <c r="B16" s="8"/>
      <c r="C16" s="8"/>
      <c r="D16" s="8" t="s">
        <v>48</v>
      </c>
      <c r="E16" s="8"/>
      <c r="F16" s="9"/>
      <c r="G16" s="8"/>
      <c r="H16" s="8"/>
      <c r="I16" s="10">
        <f>SUM(I17:I18)</f>
        <v>0</v>
      </c>
      <c r="J16" s="11">
        <f t="shared" si="0"/>
        <v>0</v>
      </c>
    </row>
    <row r="17" spans="1:10" ht="51.95" customHeight="1" x14ac:dyDescent="0.2">
      <c r="A17" s="12" t="s">
        <v>49</v>
      </c>
      <c r="B17" s="13" t="s">
        <v>50</v>
      </c>
      <c r="C17" s="12" t="s">
        <v>27</v>
      </c>
      <c r="D17" s="12" t="s">
        <v>51</v>
      </c>
      <c r="E17" s="14" t="s">
        <v>19</v>
      </c>
      <c r="F17" s="13">
        <v>8.77</v>
      </c>
      <c r="G17" s="15">
        <v>0</v>
      </c>
      <c r="H17" s="15">
        <f>TRUNC(G17 * (1 + 24.86 / 100), 2)</f>
        <v>0</v>
      </c>
      <c r="I17" s="15">
        <f>TRUNC(F17 * H17, 2)</f>
        <v>0</v>
      </c>
      <c r="J17" s="16">
        <f t="shared" si="0"/>
        <v>0</v>
      </c>
    </row>
    <row r="18" spans="1:10" ht="26.1" customHeight="1" x14ac:dyDescent="0.2">
      <c r="A18" s="12" t="s">
        <v>52</v>
      </c>
      <c r="B18" s="13" t="s">
        <v>53</v>
      </c>
      <c r="C18" s="12" t="s">
        <v>27</v>
      </c>
      <c r="D18" s="12" t="s">
        <v>54</v>
      </c>
      <c r="E18" s="14" t="s">
        <v>19</v>
      </c>
      <c r="F18" s="13">
        <v>8.77</v>
      </c>
      <c r="G18" s="15">
        <v>0</v>
      </c>
      <c r="H18" s="15">
        <f>TRUNC(G18 * (1 + 24.86 / 100), 2)</f>
        <v>0</v>
      </c>
      <c r="I18" s="15">
        <f>TRUNC(F18 * H18, 2)</f>
        <v>0</v>
      </c>
      <c r="J18" s="16">
        <f t="shared" si="0"/>
        <v>0</v>
      </c>
    </row>
    <row r="19" spans="1:10" ht="24" customHeight="1" x14ac:dyDescent="0.2">
      <c r="A19" s="8" t="s">
        <v>55</v>
      </c>
      <c r="B19" s="8"/>
      <c r="C19" s="8"/>
      <c r="D19" s="8" t="s">
        <v>56</v>
      </c>
      <c r="E19" s="8"/>
      <c r="F19" s="9"/>
      <c r="G19" s="8"/>
      <c r="H19" s="8"/>
      <c r="I19" s="10">
        <f>SUM(I20)</f>
        <v>0</v>
      </c>
      <c r="J19" s="11">
        <f t="shared" si="0"/>
        <v>0</v>
      </c>
    </row>
    <row r="20" spans="1:10" ht="65.099999999999994" customHeight="1" x14ac:dyDescent="0.2">
      <c r="A20" s="12" t="s">
        <v>57</v>
      </c>
      <c r="B20" s="13" t="s">
        <v>58</v>
      </c>
      <c r="C20" s="12" t="s">
        <v>11</v>
      </c>
      <c r="D20" s="12" t="s">
        <v>59</v>
      </c>
      <c r="E20" s="14" t="s">
        <v>19</v>
      </c>
      <c r="F20" s="31">
        <v>2</v>
      </c>
      <c r="G20" s="15">
        <v>0</v>
      </c>
      <c r="H20" s="15">
        <f>TRUNC(G20 * (1 + 24.86 / 100), 2)</f>
        <v>0</v>
      </c>
      <c r="I20" s="15">
        <f>TRUNC(F20 * H20, 2)</f>
        <v>0</v>
      </c>
      <c r="J20" s="16">
        <f t="shared" si="0"/>
        <v>0</v>
      </c>
    </row>
    <row r="21" spans="1:10" ht="24" customHeight="1" x14ac:dyDescent="0.2">
      <c r="A21" s="8" t="s">
        <v>60</v>
      </c>
      <c r="B21" s="8"/>
      <c r="C21" s="8"/>
      <c r="D21" s="8" t="s">
        <v>61</v>
      </c>
      <c r="E21" s="8"/>
      <c r="F21" s="9"/>
      <c r="G21" s="8"/>
      <c r="H21" s="8"/>
      <c r="I21" s="10">
        <f>I22+I26</f>
        <v>0</v>
      </c>
      <c r="J21" s="11">
        <f t="shared" si="0"/>
        <v>0</v>
      </c>
    </row>
    <row r="22" spans="1:10" ht="24" customHeight="1" x14ac:dyDescent="0.2">
      <c r="A22" s="8" t="s">
        <v>62</v>
      </c>
      <c r="B22" s="8"/>
      <c r="C22" s="8"/>
      <c r="D22" s="8" t="s">
        <v>63</v>
      </c>
      <c r="E22" s="8"/>
      <c r="F22" s="9"/>
      <c r="G22" s="8"/>
      <c r="H22" s="8"/>
      <c r="I22" s="10">
        <f>SUM(I23:I25)</f>
        <v>0</v>
      </c>
      <c r="J22" s="11">
        <f t="shared" si="0"/>
        <v>0</v>
      </c>
    </row>
    <row r="23" spans="1:10" ht="26.1" customHeight="1" x14ac:dyDescent="0.2">
      <c r="A23" s="12" t="s">
        <v>64</v>
      </c>
      <c r="B23" s="13" t="s">
        <v>65</v>
      </c>
      <c r="C23" s="12" t="s">
        <v>22</v>
      </c>
      <c r="D23" s="12" t="s">
        <v>66</v>
      </c>
      <c r="E23" s="14" t="s">
        <v>38</v>
      </c>
      <c r="F23" s="31">
        <v>2</v>
      </c>
      <c r="G23" s="15">
        <v>0</v>
      </c>
      <c r="H23" s="15">
        <f>TRUNC(G23 * (1 + 24.86 / 100), 2)</f>
        <v>0</v>
      </c>
      <c r="I23" s="15">
        <f>TRUNC(F23 * H23, 2)</f>
        <v>0</v>
      </c>
      <c r="J23" s="16">
        <f t="shared" si="0"/>
        <v>0</v>
      </c>
    </row>
    <row r="24" spans="1:10" ht="24" customHeight="1" x14ac:dyDescent="0.2">
      <c r="A24" s="12" t="s">
        <v>67</v>
      </c>
      <c r="B24" s="13" t="s">
        <v>68</v>
      </c>
      <c r="C24" s="12" t="s">
        <v>22</v>
      </c>
      <c r="D24" s="12" t="s">
        <v>69</v>
      </c>
      <c r="E24" s="14" t="s">
        <v>38</v>
      </c>
      <c r="F24" s="31">
        <v>2</v>
      </c>
      <c r="G24" s="15">
        <v>0</v>
      </c>
      <c r="H24" s="15">
        <f>TRUNC(G24 * (1 + 24.86 / 100), 2)</f>
        <v>0</v>
      </c>
      <c r="I24" s="15">
        <f>TRUNC(F24 * H24, 2)</f>
        <v>0</v>
      </c>
      <c r="J24" s="16">
        <f t="shared" si="0"/>
        <v>0</v>
      </c>
    </row>
    <row r="25" spans="1:10" ht="24" customHeight="1" x14ac:dyDescent="0.2">
      <c r="A25" s="12" t="s">
        <v>70</v>
      </c>
      <c r="B25" s="13" t="s">
        <v>71</v>
      </c>
      <c r="C25" s="12" t="s">
        <v>22</v>
      </c>
      <c r="D25" s="12" t="s">
        <v>72</v>
      </c>
      <c r="E25" s="14" t="s">
        <v>38</v>
      </c>
      <c r="F25" s="31">
        <v>2</v>
      </c>
      <c r="G25" s="15">
        <v>0</v>
      </c>
      <c r="H25" s="15">
        <f>TRUNC(G25 * (1 + 24.86 / 100), 2)</f>
        <v>0</v>
      </c>
      <c r="I25" s="15">
        <f>TRUNC(F25 * H25, 2)</f>
        <v>0</v>
      </c>
      <c r="J25" s="16">
        <f t="shared" si="0"/>
        <v>0</v>
      </c>
    </row>
    <row r="26" spans="1:10" ht="24" customHeight="1" x14ac:dyDescent="0.2">
      <c r="A26" s="8" t="s">
        <v>73</v>
      </c>
      <c r="B26" s="8"/>
      <c r="C26" s="8"/>
      <c r="D26" s="8" t="s">
        <v>74</v>
      </c>
      <c r="E26" s="8"/>
      <c r="F26" s="9"/>
      <c r="G26" s="8"/>
      <c r="H26" s="8"/>
      <c r="I26" s="10">
        <f>SUM(I27:I28)</f>
        <v>0</v>
      </c>
      <c r="J26" s="11">
        <f t="shared" si="0"/>
        <v>0</v>
      </c>
    </row>
    <row r="27" spans="1:10" ht="24" customHeight="1" x14ac:dyDescent="0.2">
      <c r="A27" s="12" t="s">
        <v>75</v>
      </c>
      <c r="B27" s="13" t="s">
        <v>33</v>
      </c>
      <c r="C27" s="12" t="s">
        <v>22</v>
      </c>
      <c r="D27" s="12" t="s">
        <v>76</v>
      </c>
      <c r="E27" s="14" t="s">
        <v>19</v>
      </c>
      <c r="F27" s="13">
        <v>0.91</v>
      </c>
      <c r="G27" s="15">
        <v>0</v>
      </c>
      <c r="H27" s="15">
        <f>TRUNC(G27 * (1 + 24.86 / 100), 2)</f>
        <v>0</v>
      </c>
      <c r="I27" s="15">
        <f>TRUNC(F27 * H27, 2)</f>
        <v>0</v>
      </c>
      <c r="J27" s="16">
        <f t="shared" si="0"/>
        <v>0</v>
      </c>
    </row>
    <row r="28" spans="1:10" ht="26.1" customHeight="1" x14ac:dyDescent="0.2">
      <c r="A28" s="12" t="s">
        <v>77</v>
      </c>
      <c r="B28" s="13" t="s">
        <v>78</v>
      </c>
      <c r="C28" s="12" t="s">
        <v>11</v>
      </c>
      <c r="D28" s="12" t="s">
        <v>79</v>
      </c>
      <c r="E28" s="14" t="s">
        <v>38</v>
      </c>
      <c r="F28" s="31">
        <v>2</v>
      </c>
      <c r="G28" s="15">
        <v>0</v>
      </c>
      <c r="H28" s="15">
        <f>TRUNC(G28 * (1 + 24.86 / 100), 2)</f>
        <v>0</v>
      </c>
      <c r="I28" s="15">
        <f>TRUNC(F28 * H28, 2)</f>
        <v>0</v>
      </c>
      <c r="J28" s="16">
        <f t="shared" si="0"/>
        <v>0</v>
      </c>
    </row>
    <row r="29" spans="1:10" ht="24" customHeight="1" x14ac:dyDescent="0.2">
      <c r="A29" s="8" t="s">
        <v>80</v>
      </c>
      <c r="B29" s="8"/>
      <c r="C29" s="8"/>
      <c r="D29" s="8" t="s">
        <v>81</v>
      </c>
      <c r="E29" s="8"/>
      <c r="F29" s="9"/>
      <c r="G29" s="8"/>
      <c r="H29" s="8"/>
      <c r="I29" s="10">
        <f>SUM(I30:I47)</f>
        <v>0</v>
      </c>
      <c r="J29" s="11">
        <f t="shared" si="0"/>
        <v>0</v>
      </c>
    </row>
    <row r="30" spans="1:10" ht="39" customHeight="1" x14ac:dyDescent="0.2">
      <c r="A30" s="12" t="s">
        <v>82</v>
      </c>
      <c r="B30" s="13" t="s">
        <v>83</v>
      </c>
      <c r="C30" s="12" t="s">
        <v>11</v>
      </c>
      <c r="D30" s="12" t="s">
        <v>84</v>
      </c>
      <c r="E30" s="14" t="s">
        <v>24</v>
      </c>
      <c r="F30" s="31">
        <v>25</v>
      </c>
      <c r="G30" s="15">
        <v>0</v>
      </c>
      <c r="H30" s="15">
        <f t="shared" ref="H30:H47" si="1">TRUNC(G30 * (1 + 24.86 / 100), 2)</f>
        <v>0</v>
      </c>
      <c r="I30" s="15">
        <f t="shared" ref="I30:I47" si="2">TRUNC(F30 * H30, 2)</f>
        <v>0</v>
      </c>
      <c r="J30" s="16">
        <f t="shared" si="0"/>
        <v>0</v>
      </c>
    </row>
    <row r="31" spans="1:10" ht="39" customHeight="1" x14ac:dyDescent="0.2">
      <c r="A31" s="12" t="s">
        <v>85</v>
      </c>
      <c r="B31" s="13" t="s">
        <v>86</v>
      </c>
      <c r="C31" s="12" t="s">
        <v>11</v>
      </c>
      <c r="D31" s="12" t="s">
        <v>87</v>
      </c>
      <c r="E31" s="14" t="s">
        <v>24</v>
      </c>
      <c r="F31" s="31">
        <v>50</v>
      </c>
      <c r="G31" s="15">
        <v>0</v>
      </c>
      <c r="H31" s="15">
        <f t="shared" si="1"/>
        <v>0</v>
      </c>
      <c r="I31" s="15">
        <f t="shared" si="2"/>
        <v>0</v>
      </c>
      <c r="J31" s="16">
        <f t="shared" si="0"/>
        <v>0</v>
      </c>
    </row>
    <row r="32" spans="1:10" ht="24" customHeight="1" x14ac:dyDescent="0.2">
      <c r="A32" s="12" t="s">
        <v>88</v>
      </c>
      <c r="B32" s="13" t="s">
        <v>89</v>
      </c>
      <c r="C32" s="12" t="s">
        <v>22</v>
      </c>
      <c r="D32" s="12" t="s">
        <v>90</v>
      </c>
      <c r="E32" s="14" t="s">
        <v>24</v>
      </c>
      <c r="F32" s="31">
        <v>40</v>
      </c>
      <c r="G32" s="15">
        <v>0</v>
      </c>
      <c r="H32" s="15">
        <f t="shared" si="1"/>
        <v>0</v>
      </c>
      <c r="I32" s="15">
        <f t="shared" si="2"/>
        <v>0</v>
      </c>
      <c r="J32" s="16">
        <f t="shared" si="0"/>
        <v>0</v>
      </c>
    </row>
    <row r="33" spans="1:10" ht="24" customHeight="1" x14ac:dyDescent="0.2">
      <c r="A33" s="12" t="s">
        <v>91</v>
      </c>
      <c r="B33" s="13" t="s">
        <v>92</v>
      </c>
      <c r="C33" s="12" t="s">
        <v>22</v>
      </c>
      <c r="D33" s="12" t="s">
        <v>93</v>
      </c>
      <c r="E33" s="14" t="s">
        <v>24</v>
      </c>
      <c r="F33" s="31">
        <v>6</v>
      </c>
      <c r="G33" s="15">
        <v>0</v>
      </c>
      <c r="H33" s="15">
        <f t="shared" si="1"/>
        <v>0</v>
      </c>
      <c r="I33" s="15">
        <f t="shared" si="2"/>
        <v>0</v>
      </c>
      <c r="J33" s="16">
        <f t="shared" si="0"/>
        <v>0</v>
      </c>
    </row>
    <row r="34" spans="1:10" ht="39" customHeight="1" x14ac:dyDescent="0.2">
      <c r="A34" s="12" t="s">
        <v>94</v>
      </c>
      <c r="B34" s="13" t="s">
        <v>95</v>
      </c>
      <c r="C34" s="12" t="s">
        <v>11</v>
      </c>
      <c r="D34" s="12" t="s">
        <v>96</v>
      </c>
      <c r="E34" s="14" t="s">
        <v>38</v>
      </c>
      <c r="F34" s="31">
        <v>4</v>
      </c>
      <c r="G34" s="15">
        <v>0</v>
      </c>
      <c r="H34" s="15">
        <f t="shared" si="1"/>
        <v>0</v>
      </c>
      <c r="I34" s="15">
        <f t="shared" si="2"/>
        <v>0</v>
      </c>
      <c r="J34" s="16">
        <f t="shared" si="0"/>
        <v>0</v>
      </c>
    </row>
    <row r="35" spans="1:10" ht="39" customHeight="1" x14ac:dyDescent="0.2">
      <c r="A35" s="12" t="s">
        <v>97</v>
      </c>
      <c r="B35" s="13" t="s">
        <v>98</v>
      </c>
      <c r="C35" s="12" t="s">
        <v>11</v>
      </c>
      <c r="D35" s="12" t="s">
        <v>99</v>
      </c>
      <c r="E35" s="14" t="s">
        <v>38</v>
      </c>
      <c r="F35" s="31">
        <v>6</v>
      </c>
      <c r="G35" s="15">
        <v>0</v>
      </c>
      <c r="H35" s="15">
        <f t="shared" si="1"/>
        <v>0</v>
      </c>
      <c r="I35" s="15">
        <f t="shared" si="2"/>
        <v>0</v>
      </c>
      <c r="J35" s="16">
        <f t="shared" si="0"/>
        <v>0</v>
      </c>
    </row>
    <row r="36" spans="1:10" ht="51.95" customHeight="1" x14ac:dyDescent="0.2">
      <c r="A36" s="12" t="s">
        <v>100</v>
      </c>
      <c r="B36" s="13" t="s">
        <v>101</v>
      </c>
      <c r="C36" s="12" t="s">
        <v>102</v>
      </c>
      <c r="D36" s="12" t="s">
        <v>103</v>
      </c>
      <c r="E36" s="14" t="s">
        <v>43</v>
      </c>
      <c r="F36" s="31">
        <v>3</v>
      </c>
      <c r="G36" s="15">
        <v>0</v>
      </c>
      <c r="H36" s="15">
        <f t="shared" si="1"/>
        <v>0</v>
      </c>
      <c r="I36" s="15">
        <f t="shared" si="2"/>
        <v>0</v>
      </c>
      <c r="J36" s="16">
        <f t="shared" si="0"/>
        <v>0</v>
      </c>
    </row>
    <row r="37" spans="1:10" ht="39" customHeight="1" x14ac:dyDescent="0.2">
      <c r="A37" s="12" t="s">
        <v>104</v>
      </c>
      <c r="B37" s="13" t="s">
        <v>105</v>
      </c>
      <c r="C37" s="12" t="s">
        <v>11</v>
      </c>
      <c r="D37" s="12" t="s">
        <v>106</v>
      </c>
      <c r="E37" s="14" t="s">
        <v>38</v>
      </c>
      <c r="F37" s="31">
        <v>7</v>
      </c>
      <c r="G37" s="15">
        <v>0</v>
      </c>
      <c r="H37" s="15">
        <f t="shared" si="1"/>
        <v>0</v>
      </c>
      <c r="I37" s="15">
        <f t="shared" si="2"/>
        <v>0</v>
      </c>
      <c r="J37" s="16">
        <f t="shared" ref="J37:J61" si="3">I37 / 53415.47</f>
        <v>0</v>
      </c>
    </row>
    <row r="38" spans="1:10" ht="39" customHeight="1" x14ac:dyDescent="0.2">
      <c r="A38" s="12" t="s">
        <v>107</v>
      </c>
      <c r="B38" s="13" t="s">
        <v>108</v>
      </c>
      <c r="C38" s="12" t="s">
        <v>11</v>
      </c>
      <c r="D38" s="12" t="s">
        <v>109</v>
      </c>
      <c r="E38" s="14" t="s">
        <v>38</v>
      </c>
      <c r="F38" s="31">
        <v>1</v>
      </c>
      <c r="G38" s="15">
        <v>0</v>
      </c>
      <c r="H38" s="15">
        <f t="shared" si="1"/>
        <v>0</v>
      </c>
      <c r="I38" s="15">
        <f t="shared" si="2"/>
        <v>0</v>
      </c>
      <c r="J38" s="16">
        <f t="shared" si="3"/>
        <v>0</v>
      </c>
    </row>
    <row r="39" spans="1:10" ht="26.1" customHeight="1" x14ac:dyDescent="0.2">
      <c r="A39" s="12" t="s">
        <v>110</v>
      </c>
      <c r="B39" s="13" t="s">
        <v>111</v>
      </c>
      <c r="C39" s="12" t="s">
        <v>11</v>
      </c>
      <c r="D39" s="12" t="s">
        <v>112</v>
      </c>
      <c r="E39" s="14" t="s">
        <v>38</v>
      </c>
      <c r="F39" s="31">
        <v>2</v>
      </c>
      <c r="G39" s="15">
        <v>0</v>
      </c>
      <c r="H39" s="15">
        <f t="shared" si="1"/>
        <v>0</v>
      </c>
      <c r="I39" s="15">
        <f t="shared" si="2"/>
        <v>0</v>
      </c>
      <c r="J39" s="16">
        <f t="shared" si="3"/>
        <v>0</v>
      </c>
    </row>
    <row r="40" spans="1:10" ht="39" customHeight="1" x14ac:dyDescent="0.2">
      <c r="A40" s="12" t="s">
        <v>113</v>
      </c>
      <c r="B40" s="13" t="s">
        <v>114</v>
      </c>
      <c r="C40" s="12" t="s">
        <v>11</v>
      </c>
      <c r="D40" s="12" t="s">
        <v>115</v>
      </c>
      <c r="E40" s="14" t="s">
        <v>24</v>
      </c>
      <c r="F40" s="31">
        <v>30</v>
      </c>
      <c r="G40" s="15">
        <v>0</v>
      </c>
      <c r="H40" s="15">
        <f t="shared" si="1"/>
        <v>0</v>
      </c>
      <c r="I40" s="15">
        <f t="shared" si="2"/>
        <v>0</v>
      </c>
      <c r="J40" s="16">
        <f t="shared" si="3"/>
        <v>0</v>
      </c>
    </row>
    <row r="41" spans="1:10" ht="26.1" customHeight="1" x14ac:dyDescent="0.2">
      <c r="A41" s="12" t="s">
        <v>116</v>
      </c>
      <c r="B41" s="13" t="s">
        <v>117</v>
      </c>
      <c r="C41" s="12" t="s">
        <v>118</v>
      </c>
      <c r="D41" s="12" t="s">
        <v>119</v>
      </c>
      <c r="E41" s="14" t="s">
        <v>43</v>
      </c>
      <c r="F41" s="31">
        <v>305</v>
      </c>
      <c r="G41" s="15">
        <v>0</v>
      </c>
      <c r="H41" s="15">
        <f t="shared" si="1"/>
        <v>0</v>
      </c>
      <c r="I41" s="15">
        <f t="shared" si="2"/>
        <v>0</v>
      </c>
      <c r="J41" s="16">
        <f t="shared" si="3"/>
        <v>0</v>
      </c>
    </row>
    <row r="42" spans="1:10" ht="39" customHeight="1" x14ac:dyDescent="0.2">
      <c r="A42" s="12" t="s">
        <v>120</v>
      </c>
      <c r="B42" s="13" t="s">
        <v>121</v>
      </c>
      <c r="C42" s="12" t="s">
        <v>11</v>
      </c>
      <c r="D42" s="12" t="s">
        <v>122</v>
      </c>
      <c r="E42" s="14" t="s">
        <v>38</v>
      </c>
      <c r="F42" s="31">
        <v>6</v>
      </c>
      <c r="G42" s="15">
        <v>0</v>
      </c>
      <c r="H42" s="15">
        <f t="shared" si="1"/>
        <v>0</v>
      </c>
      <c r="I42" s="15">
        <f t="shared" si="2"/>
        <v>0</v>
      </c>
      <c r="J42" s="16">
        <f t="shared" si="3"/>
        <v>0</v>
      </c>
    </row>
    <row r="43" spans="1:10" ht="24" customHeight="1" x14ac:dyDescent="0.2">
      <c r="A43" s="12" t="s">
        <v>123</v>
      </c>
      <c r="B43" s="13" t="s">
        <v>124</v>
      </c>
      <c r="C43" s="12" t="s">
        <v>22</v>
      </c>
      <c r="D43" s="12" t="s">
        <v>125</v>
      </c>
      <c r="E43" s="14" t="s">
        <v>38</v>
      </c>
      <c r="F43" s="31">
        <v>2</v>
      </c>
      <c r="G43" s="15">
        <v>0</v>
      </c>
      <c r="H43" s="15">
        <f t="shared" si="1"/>
        <v>0</v>
      </c>
      <c r="I43" s="15">
        <f t="shared" si="2"/>
        <v>0</v>
      </c>
      <c r="J43" s="16">
        <f t="shared" si="3"/>
        <v>0</v>
      </c>
    </row>
    <row r="44" spans="1:10" ht="26.1" customHeight="1" x14ac:dyDescent="0.2">
      <c r="A44" s="12" t="s">
        <v>126</v>
      </c>
      <c r="B44" s="13" t="s">
        <v>127</v>
      </c>
      <c r="C44" s="12" t="s">
        <v>22</v>
      </c>
      <c r="D44" s="12" t="s">
        <v>128</v>
      </c>
      <c r="E44" s="14" t="s">
        <v>38</v>
      </c>
      <c r="F44" s="31">
        <v>6</v>
      </c>
      <c r="G44" s="15">
        <v>0</v>
      </c>
      <c r="H44" s="15">
        <f t="shared" si="1"/>
        <v>0</v>
      </c>
      <c r="I44" s="15">
        <f t="shared" si="2"/>
        <v>0</v>
      </c>
      <c r="J44" s="16">
        <f t="shared" si="3"/>
        <v>0</v>
      </c>
    </row>
    <row r="45" spans="1:10" ht="26.1" customHeight="1" x14ac:dyDescent="0.2">
      <c r="A45" s="12" t="s">
        <v>129</v>
      </c>
      <c r="B45" s="13" t="s">
        <v>130</v>
      </c>
      <c r="C45" s="12" t="s">
        <v>22</v>
      </c>
      <c r="D45" s="12" t="s">
        <v>131</v>
      </c>
      <c r="E45" s="14" t="s">
        <v>38</v>
      </c>
      <c r="F45" s="31">
        <v>6</v>
      </c>
      <c r="G45" s="15">
        <v>0</v>
      </c>
      <c r="H45" s="15">
        <f t="shared" si="1"/>
        <v>0</v>
      </c>
      <c r="I45" s="15">
        <f t="shared" si="2"/>
        <v>0</v>
      </c>
      <c r="J45" s="16">
        <f t="shared" si="3"/>
        <v>0</v>
      </c>
    </row>
    <row r="46" spans="1:10" ht="65.099999999999994" customHeight="1" x14ac:dyDescent="0.2">
      <c r="A46" s="12" t="s">
        <v>132</v>
      </c>
      <c r="B46" s="13" t="s">
        <v>133</v>
      </c>
      <c r="C46" s="12" t="s">
        <v>102</v>
      </c>
      <c r="D46" s="12" t="s">
        <v>134</v>
      </c>
      <c r="E46" s="14" t="s">
        <v>135</v>
      </c>
      <c r="F46" s="31">
        <v>1</v>
      </c>
      <c r="G46" s="15">
        <v>0</v>
      </c>
      <c r="H46" s="15">
        <f t="shared" si="1"/>
        <v>0</v>
      </c>
      <c r="I46" s="15">
        <f t="shared" si="2"/>
        <v>0</v>
      </c>
      <c r="J46" s="16">
        <f t="shared" si="3"/>
        <v>0</v>
      </c>
    </row>
    <row r="47" spans="1:10" ht="39" customHeight="1" x14ac:dyDescent="0.2">
      <c r="A47" s="12" t="s">
        <v>136</v>
      </c>
      <c r="B47" s="13" t="s">
        <v>137</v>
      </c>
      <c r="C47" s="12" t="s">
        <v>27</v>
      </c>
      <c r="D47" s="12" t="s">
        <v>138</v>
      </c>
      <c r="E47" s="14" t="s">
        <v>38</v>
      </c>
      <c r="F47" s="31">
        <v>2</v>
      </c>
      <c r="G47" s="15">
        <v>0</v>
      </c>
      <c r="H47" s="15">
        <f t="shared" si="1"/>
        <v>0</v>
      </c>
      <c r="I47" s="15">
        <f t="shared" si="2"/>
        <v>0</v>
      </c>
      <c r="J47" s="16">
        <f t="shared" si="3"/>
        <v>0</v>
      </c>
    </row>
    <row r="48" spans="1:10" ht="24" customHeight="1" x14ac:dyDescent="0.2">
      <c r="A48" s="8" t="s">
        <v>139</v>
      </c>
      <c r="B48" s="8"/>
      <c r="C48" s="8"/>
      <c r="D48" s="8" t="s">
        <v>140</v>
      </c>
      <c r="E48" s="8"/>
      <c r="F48" s="9"/>
      <c r="G48" s="8"/>
      <c r="H48" s="8"/>
      <c r="I48" s="10">
        <f>SUM(I49:I50)</f>
        <v>0</v>
      </c>
      <c r="J48" s="11">
        <f t="shared" si="3"/>
        <v>0</v>
      </c>
    </row>
    <row r="49" spans="1:10" ht="26.1" customHeight="1" x14ac:dyDescent="0.2">
      <c r="A49" s="12" t="s">
        <v>141</v>
      </c>
      <c r="B49" s="13" t="s">
        <v>142</v>
      </c>
      <c r="C49" s="12" t="s">
        <v>11</v>
      </c>
      <c r="D49" s="12" t="s">
        <v>143</v>
      </c>
      <c r="E49" s="14" t="s">
        <v>19</v>
      </c>
      <c r="F49" s="13">
        <v>17.350000000000001</v>
      </c>
      <c r="G49" s="15">
        <v>0</v>
      </c>
      <c r="H49" s="15">
        <f>TRUNC(G49 * (1 + 24.86 / 100), 2)</f>
        <v>0</v>
      </c>
      <c r="I49" s="15">
        <f>TRUNC(F49 * H49, 2)</f>
        <v>0</v>
      </c>
      <c r="J49" s="16">
        <f t="shared" si="3"/>
        <v>0</v>
      </c>
    </row>
    <row r="50" spans="1:10" ht="26.1" customHeight="1" x14ac:dyDescent="0.2">
      <c r="A50" s="12" t="s">
        <v>144</v>
      </c>
      <c r="B50" s="13" t="s">
        <v>145</v>
      </c>
      <c r="C50" s="12" t="s">
        <v>11</v>
      </c>
      <c r="D50" s="12" t="s">
        <v>146</v>
      </c>
      <c r="E50" s="14" t="s">
        <v>19</v>
      </c>
      <c r="F50" s="31">
        <v>3</v>
      </c>
      <c r="G50" s="15">
        <v>0</v>
      </c>
      <c r="H50" s="15">
        <f>TRUNC(G50 * (1 + 24.86 / 100), 2)</f>
        <v>0</v>
      </c>
      <c r="I50" s="15">
        <f>TRUNC(F50 * H50, 2)</f>
        <v>0</v>
      </c>
      <c r="J50" s="16">
        <f t="shared" si="3"/>
        <v>0</v>
      </c>
    </row>
    <row r="51" spans="1:10" ht="24" customHeight="1" x14ac:dyDescent="0.2">
      <c r="A51" s="8" t="s">
        <v>147</v>
      </c>
      <c r="B51" s="8"/>
      <c r="C51" s="8"/>
      <c r="D51" s="8" t="s">
        <v>148</v>
      </c>
      <c r="E51" s="8"/>
      <c r="F51" s="9"/>
      <c r="G51" s="8"/>
      <c r="H51" s="8"/>
      <c r="I51" s="10">
        <f>SUM(I52:I53)</f>
        <v>0</v>
      </c>
      <c r="J51" s="11">
        <f t="shared" si="3"/>
        <v>0</v>
      </c>
    </row>
    <row r="52" spans="1:10" ht="39" customHeight="1" x14ac:dyDescent="0.2">
      <c r="A52" s="12" t="s">
        <v>149</v>
      </c>
      <c r="B52" s="13" t="s">
        <v>150</v>
      </c>
      <c r="C52" s="12" t="s">
        <v>11</v>
      </c>
      <c r="D52" s="12" t="s">
        <v>151</v>
      </c>
      <c r="E52" s="14" t="s">
        <v>38</v>
      </c>
      <c r="F52" s="31">
        <v>1</v>
      </c>
      <c r="G52" s="15">
        <v>0</v>
      </c>
      <c r="H52" s="15">
        <f>TRUNC(G52 * (1 + 24.86 / 100), 2)</f>
        <v>0</v>
      </c>
      <c r="I52" s="15">
        <f>TRUNC(F52 * H52, 2)</f>
        <v>0</v>
      </c>
      <c r="J52" s="16">
        <f t="shared" si="3"/>
        <v>0</v>
      </c>
    </row>
    <row r="53" spans="1:10" ht="104.1" customHeight="1" x14ac:dyDescent="0.2">
      <c r="A53" s="12" t="s">
        <v>152</v>
      </c>
      <c r="B53" s="13" t="s">
        <v>153</v>
      </c>
      <c r="C53" s="12" t="s">
        <v>27</v>
      </c>
      <c r="D53" s="12" t="s">
        <v>154</v>
      </c>
      <c r="E53" s="14" t="s">
        <v>38</v>
      </c>
      <c r="F53" s="31">
        <v>1</v>
      </c>
      <c r="G53" s="15">
        <v>0</v>
      </c>
      <c r="H53" s="15">
        <f>TRUNC(G53 * (1 + 24.86 / 100), 2)</f>
        <v>0</v>
      </c>
      <c r="I53" s="15">
        <f>TRUNC(F53 * H53, 2)</f>
        <v>0</v>
      </c>
      <c r="J53" s="16">
        <f t="shared" si="3"/>
        <v>0</v>
      </c>
    </row>
    <row r="54" spans="1:10" ht="24" customHeight="1" x14ac:dyDescent="0.2">
      <c r="A54" s="8" t="s">
        <v>155</v>
      </c>
      <c r="B54" s="8"/>
      <c r="C54" s="8"/>
      <c r="D54" s="8" t="s">
        <v>156</v>
      </c>
      <c r="E54" s="8"/>
      <c r="F54" s="9"/>
      <c r="G54" s="8"/>
      <c r="H54" s="8"/>
      <c r="I54" s="10">
        <f>SUM(I55:I59)</f>
        <v>0</v>
      </c>
      <c r="J54" s="11">
        <f t="shared" si="3"/>
        <v>0</v>
      </c>
    </row>
    <row r="55" spans="1:10" ht="51.95" customHeight="1" x14ac:dyDescent="0.2">
      <c r="A55" s="12" t="s">
        <v>157</v>
      </c>
      <c r="B55" s="13" t="s">
        <v>158</v>
      </c>
      <c r="C55" s="12" t="s">
        <v>27</v>
      </c>
      <c r="D55" s="12" t="s">
        <v>159</v>
      </c>
      <c r="E55" s="14" t="s">
        <v>38</v>
      </c>
      <c r="F55" s="31">
        <v>1</v>
      </c>
      <c r="G55" s="15">
        <v>0</v>
      </c>
      <c r="H55" s="15">
        <f>TRUNC(G55 * (1 + 24.86 / 100), 2)</f>
        <v>0</v>
      </c>
      <c r="I55" s="15">
        <f>TRUNC(F55 * H55, 2)</f>
        <v>0</v>
      </c>
      <c r="J55" s="16">
        <f t="shared" si="3"/>
        <v>0</v>
      </c>
    </row>
    <row r="56" spans="1:10" ht="39" customHeight="1" x14ac:dyDescent="0.2">
      <c r="A56" s="12" t="s">
        <v>160</v>
      </c>
      <c r="B56" s="13" t="s">
        <v>161</v>
      </c>
      <c r="C56" s="12" t="s">
        <v>27</v>
      </c>
      <c r="D56" s="12" t="s">
        <v>162</v>
      </c>
      <c r="E56" s="14" t="s">
        <v>29</v>
      </c>
      <c r="F56" s="31">
        <v>3</v>
      </c>
      <c r="G56" s="15">
        <v>0</v>
      </c>
      <c r="H56" s="15">
        <f>TRUNC(G56 * (1 + 24.86 / 100), 2)</f>
        <v>0</v>
      </c>
      <c r="I56" s="15">
        <f>TRUNC(F56 * H56, 2)</f>
        <v>0</v>
      </c>
      <c r="J56" s="16">
        <f t="shared" si="3"/>
        <v>0</v>
      </c>
    </row>
    <row r="57" spans="1:10" ht="39" customHeight="1" x14ac:dyDescent="0.2">
      <c r="A57" s="12" t="s">
        <v>163</v>
      </c>
      <c r="B57" s="13" t="s">
        <v>164</v>
      </c>
      <c r="C57" s="12" t="s">
        <v>27</v>
      </c>
      <c r="D57" s="12" t="s">
        <v>165</v>
      </c>
      <c r="E57" s="14" t="s">
        <v>38</v>
      </c>
      <c r="F57" s="31">
        <v>1</v>
      </c>
      <c r="G57" s="15">
        <v>0</v>
      </c>
      <c r="H57" s="15">
        <f>TRUNC(G57 * (1 + 24.86 / 100), 2)</f>
        <v>0</v>
      </c>
      <c r="I57" s="15">
        <f>TRUNC(F57 * H57, 2)</f>
        <v>0</v>
      </c>
      <c r="J57" s="16">
        <f t="shared" si="3"/>
        <v>0</v>
      </c>
    </row>
    <row r="58" spans="1:10" ht="39" customHeight="1" x14ac:dyDescent="0.2">
      <c r="A58" s="12" t="s">
        <v>166</v>
      </c>
      <c r="B58" s="13" t="s">
        <v>167</v>
      </c>
      <c r="C58" s="12" t="s">
        <v>27</v>
      </c>
      <c r="D58" s="12" t="s">
        <v>168</v>
      </c>
      <c r="E58" s="14" t="s">
        <v>38</v>
      </c>
      <c r="F58" s="31">
        <v>1</v>
      </c>
      <c r="G58" s="15">
        <v>0</v>
      </c>
      <c r="H58" s="15">
        <f>TRUNC(G58 * (1 + 24.86 / 100), 2)</f>
        <v>0</v>
      </c>
      <c r="I58" s="15">
        <f>TRUNC(F58 * H58, 2)</f>
        <v>0</v>
      </c>
      <c r="J58" s="16">
        <f t="shared" si="3"/>
        <v>0</v>
      </c>
    </row>
    <row r="59" spans="1:10" ht="39" customHeight="1" x14ac:dyDescent="0.2">
      <c r="A59" s="12" t="s">
        <v>169</v>
      </c>
      <c r="B59" s="13" t="s">
        <v>170</v>
      </c>
      <c r="C59" s="12" t="s">
        <v>27</v>
      </c>
      <c r="D59" s="12" t="s">
        <v>171</v>
      </c>
      <c r="E59" s="14" t="s">
        <v>38</v>
      </c>
      <c r="F59" s="31">
        <v>1</v>
      </c>
      <c r="G59" s="15">
        <v>0</v>
      </c>
      <c r="H59" s="15">
        <f>TRUNC(G59 * (1 + 24.86 / 100), 2)</f>
        <v>0</v>
      </c>
      <c r="I59" s="15">
        <f>TRUNC(F59 * H59, 2)</f>
        <v>0</v>
      </c>
      <c r="J59" s="16">
        <f t="shared" si="3"/>
        <v>0</v>
      </c>
    </row>
    <row r="60" spans="1:10" ht="24" customHeight="1" x14ac:dyDescent="0.2">
      <c r="A60" s="8" t="s">
        <v>172</v>
      </c>
      <c r="B60" s="8"/>
      <c r="C60" s="8"/>
      <c r="D60" s="8" t="s">
        <v>173</v>
      </c>
      <c r="E60" s="8"/>
      <c r="F60" s="9"/>
      <c r="G60" s="8"/>
      <c r="H60" s="8"/>
      <c r="I60" s="10">
        <f>SUM(I61)</f>
        <v>0</v>
      </c>
      <c r="J60" s="11">
        <f t="shared" si="3"/>
        <v>0</v>
      </c>
    </row>
    <row r="61" spans="1:10" ht="24" customHeight="1" x14ac:dyDescent="0.2">
      <c r="A61" s="12" t="s">
        <v>174</v>
      </c>
      <c r="B61" s="13" t="s">
        <v>175</v>
      </c>
      <c r="C61" s="12" t="s">
        <v>11</v>
      </c>
      <c r="D61" s="12" t="s">
        <v>176</v>
      </c>
      <c r="E61" s="14" t="s">
        <v>19</v>
      </c>
      <c r="F61" s="31">
        <v>25</v>
      </c>
      <c r="G61" s="15">
        <v>0</v>
      </c>
      <c r="H61" s="15">
        <f>TRUNC(G61 * (1 + 24.86 / 100), 2)</f>
        <v>0</v>
      </c>
      <c r="I61" s="15">
        <f>TRUNC(F61 * H61, 2)</f>
        <v>0</v>
      </c>
      <c r="J61" s="16">
        <f t="shared" si="3"/>
        <v>0</v>
      </c>
    </row>
    <row r="62" spans="1:10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x14ac:dyDescent="0.2">
      <c r="A63" s="34"/>
      <c r="B63" s="34"/>
      <c r="C63" s="34"/>
      <c r="D63" s="5"/>
      <c r="E63" s="4"/>
      <c r="F63" s="35" t="s">
        <v>177</v>
      </c>
      <c r="G63" s="34"/>
      <c r="H63" s="36">
        <v>0</v>
      </c>
      <c r="I63" s="34"/>
      <c r="J63" s="34"/>
    </row>
    <row r="64" spans="1:10" x14ac:dyDescent="0.2">
      <c r="A64" s="34"/>
      <c r="B64" s="34"/>
      <c r="C64" s="34"/>
      <c r="D64" s="5"/>
      <c r="E64" s="4"/>
      <c r="F64" s="35" t="s">
        <v>178</v>
      </c>
      <c r="G64" s="34"/>
      <c r="H64" s="36">
        <v>0</v>
      </c>
      <c r="I64" s="34"/>
      <c r="J64" s="34"/>
    </row>
    <row r="65" spans="1:10" x14ac:dyDescent="0.2">
      <c r="A65" s="34"/>
      <c r="B65" s="34"/>
      <c r="C65" s="34"/>
      <c r="D65" s="5"/>
      <c r="E65" s="4"/>
      <c r="F65" s="35" t="s">
        <v>179</v>
      </c>
      <c r="G65" s="34"/>
      <c r="H65" s="36">
        <v>0</v>
      </c>
      <c r="I65" s="34"/>
      <c r="J65" s="34"/>
    </row>
    <row r="66" spans="1:10" ht="60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69.95" customHeight="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</row>
  </sheetData>
  <mergeCells count="17">
    <mergeCell ref="E1:F1"/>
    <mergeCell ref="G1:H1"/>
    <mergeCell ref="I1:J1"/>
    <mergeCell ref="E2:F2"/>
    <mergeCell ref="G2:H2"/>
    <mergeCell ref="I2:J2"/>
    <mergeCell ref="A65:C65"/>
    <mergeCell ref="F65:G65"/>
    <mergeCell ref="H65:J65"/>
    <mergeCell ref="A67:J67"/>
    <mergeCell ref="A3:J3"/>
    <mergeCell ref="A63:C63"/>
    <mergeCell ref="F63:G63"/>
    <mergeCell ref="H63:J63"/>
    <mergeCell ref="A64:C64"/>
    <mergeCell ref="F64:G64"/>
    <mergeCell ref="H64:J64"/>
  </mergeCells>
  <pageMargins left="0.5" right="0.5" top="1" bottom="1" header="0.5" footer="0.5"/>
  <pageSetup paperSize="9" scale="73" fitToHeight="0" orientation="landscape" r:id="rId1"/>
  <headerFooter>
    <oddHeader>&amp;L &amp;C &amp;R</oddHeader>
    <oddFooter>&amp;L &amp;C 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13318AE465E7C4490679F3140891DF0" ma:contentTypeVersion="1" ma:contentTypeDescription="Crie um novo documento." ma:contentTypeScope="" ma:versionID="912e8683d38ebbb2630737b09b79b0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2a42ba22b3d3c36d4220d3cf34f11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  <xsd:element name="PublishingExpirationDate" ma:index="9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AE5785-9703-404A-BF70-2169B27E516F}"/>
</file>

<file path=customXml/itemProps2.xml><?xml version="1.0" encoding="utf-8"?>
<ds:datastoreItem xmlns:ds="http://schemas.openxmlformats.org/officeDocument/2006/customXml" ds:itemID="{0B2299F4-B0B6-4F55-AFEF-69866F0B372C}"/>
</file>

<file path=customXml/itemProps3.xml><?xml version="1.0" encoding="utf-8"?>
<ds:datastoreItem xmlns:ds="http://schemas.openxmlformats.org/officeDocument/2006/customXml" ds:itemID="{82AF7E96-5CA4-4092-832D-BF5819A0C3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Marcelo Paiva de Carvalho - 7282</cp:lastModifiedBy>
  <cp:revision>0</cp:revision>
  <cp:lastPrinted>2023-08-03T14:39:48Z</cp:lastPrinted>
  <dcterms:created xsi:type="dcterms:W3CDTF">2023-08-02T19:16:49Z</dcterms:created>
  <dcterms:modified xsi:type="dcterms:W3CDTF">2023-08-03T16:27:25Z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0x010100213318AE465E7C4490679F3140891DF0</vt:lpwstr>
  </property>
</Properties>
</file>